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Cong viec\cong viec\So Tai Chinh\Cong khai ngan sach\CKNS theo TT 343\tinh hinh thuc hien du toan\du toan 2021\Thuc hien\Quy IV\"/>
    </mc:Choice>
  </mc:AlternateContent>
  <bookViews>
    <workbookView xWindow="-120" yWindow="-120" windowWidth="19440" windowHeight="11640"/>
  </bookViews>
  <sheets>
    <sheet name="59" sheetId="1" r:id="rId1"/>
    <sheet name="60" sheetId="2" r:id="rId2"/>
    <sheet name="61"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2" l="1"/>
  <c r="E10" i="3" l="1"/>
  <c r="F12" i="1" l="1"/>
  <c r="F10" i="1"/>
  <c r="F8" i="1"/>
  <c r="F9" i="1" s="1"/>
  <c r="D9" i="2"/>
  <c r="F22" i="1"/>
  <c r="F19" i="1"/>
  <c r="F18" i="1"/>
  <c r="D18" i="1"/>
  <c r="F17" i="1"/>
  <c r="F16" i="1"/>
  <c r="F15" i="1"/>
  <c r="D17" i="1"/>
  <c r="D16" i="1"/>
  <c r="E16" i="1" s="1"/>
  <c r="D15" i="1"/>
  <c r="E15" i="1" s="1"/>
  <c r="D12" i="1"/>
  <c r="C29" i="3"/>
  <c r="C22" i="1" s="1"/>
  <c r="E27" i="3"/>
  <c r="E26" i="3"/>
  <c r="A18" i="3"/>
  <c r="A19" i="3" s="1"/>
  <c r="A20" i="3" s="1"/>
  <c r="A21" i="3" s="1"/>
  <c r="A22" i="3" s="1"/>
  <c r="A23" i="3" s="1"/>
  <c r="A24" i="3" s="1"/>
  <c r="A25" i="3" s="1"/>
  <c r="A17" i="3"/>
  <c r="E9" i="3"/>
  <c r="E8" i="3"/>
  <c r="D10" i="1" l="1"/>
  <c r="D8" i="2"/>
  <c r="E29" i="3"/>
  <c r="D22" i="1"/>
  <c r="E22" i="1" s="1"/>
  <c r="E37" i="2"/>
  <c r="A31" i="2"/>
  <c r="A32" i="2" s="1"/>
  <c r="A33" i="2" s="1"/>
  <c r="E29" i="2"/>
  <c r="E27" i="2"/>
  <c r="E26" i="2"/>
  <c r="A26" i="2"/>
  <c r="A27" i="2" s="1"/>
  <c r="E25" i="2"/>
  <c r="E24" i="2"/>
  <c r="A24" i="2"/>
  <c r="E23" i="2"/>
  <c r="E22" i="2"/>
  <c r="E21" i="2"/>
  <c r="E20" i="2"/>
  <c r="E19" i="2"/>
  <c r="E17" i="2"/>
  <c r="C17" i="2"/>
  <c r="E16" i="2"/>
  <c r="E15" i="2"/>
  <c r="E14" i="2"/>
  <c r="E13" i="2"/>
  <c r="E12" i="2"/>
  <c r="E11" i="2"/>
  <c r="A11" i="2"/>
  <c r="A12" i="2" s="1"/>
  <c r="A13" i="2" s="1"/>
  <c r="A14" i="2" s="1"/>
  <c r="A15" i="2" s="1"/>
  <c r="A16" i="2" s="1"/>
  <c r="E10" i="2"/>
  <c r="D9" i="1" l="1"/>
  <c r="D8" i="1" s="1"/>
  <c r="E8" i="1" s="1"/>
  <c r="E21" i="1"/>
  <c r="E20" i="1"/>
  <c r="E19" i="1"/>
  <c r="E18" i="1"/>
  <c r="E17" i="1"/>
  <c r="E12" i="1"/>
  <c r="E10" i="1"/>
  <c r="C9" i="1"/>
  <c r="E9" i="1" s="1"/>
</calcChain>
</file>

<file path=xl/sharedStrings.xml><?xml version="1.0" encoding="utf-8"?>
<sst xmlns="http://schemas.openxmlformats.org/spreadsheetml/2006/main" count="133" uniqueCount="91">
  <si>
    <t>Đơn vị: Triệu đồng</t>
  </si>
  <si>
    <t>STT</t>
  </si>
  <si>
    <t>NỘI DUNG</t>
  </si>
  <si>
    <t>A</t>
  </si>
  <si>
    <t>B</t>
  </si>
  <si>
    <t>I</t>
  </si>
  <si>
    <t>II</t>
  </si>
  <si>
    <t>Thu chuyển nguồn từ năm trước chuyển sang</t>
  </si>
  <si>
    <t>TỔNG CHI NSĐP</t>
  </si>
  <si>
    <t xml:space="preserve">Chi đầu tư phát triển </t>
  </si>
  <si>
    <t>Chi thường xuyên</t>
  </si>
  <si>
    <t>Chi trả nợ lãi các khoản do chính quyền địa phương vay</t>
  </si>
  <si>
    <t>Chi bổ sung quỹ dự trữ tài chính</t>
  </si>
  <si>
    <t>Dự phòng ngân sách</t>
  </si>
  <si>
    <t>C</t>
  </si>
  <si>
    <t>BỘI CHI NSĐP/BỘI THU NSĐP</t>
  </si>
  <si>
    <t>D</t>
  </si>
  <si>
    <t>Thu nội địa</t>
  </si>
  <si>
    <t>Thu viện trợ</t>
  </si>
  <si>
    <t>Biểu số 59/CK-NSNN</t>
  </si>
  <si>
    <t>DỰ TOÁN NĂM</t>
  </si>
  <si>
    <t>SO SÁNH ƯỚC THỰC HIỆN VỚI (%)</t>
  </si>
  <si>
    <t>CÙNG KỲ NĂM TRƯỚC</t>
  </si>
  <si>
    <t>TỔNG NGUỒN THU NSNN TRÊN ĐỊA BÀN</t>
  </si>
  <si>
    <t>Thu cân đối NSNN</t>
  </si>
  <si>
    <t>Thu từ dầu thô</t>
  </si>
  <si>
    <t>Thu cân đối từ hoạt động xuất khẩu, nhập khẩu</t>
  </si>
  <si>
    <t>Chi cân đối NSĐP</t>
  </si>
  <si>
    <t>Chi từ nguồn bổ sung có mục tiêu từ NSTW cho NSĐP</t>
  </si>
  <si>
    <t>CHI TRẢ NỢ  GỐC</t>
  </si>
  <si>
    <t>UBND TỈNH HÒA BÌNH</t>
  </si>
  <si>
    <t>Biểu số 60/CK-NSNN</t>
  </si>
  <si>
    <t>TỔNG THU NSNN TRÊN ĐỊA BÀN</t>
  </si>
  <si>
    <t>Thu từ khu vực DNNN</t>
  </si>
  <si>
    <t xml:space="preserve">Thu từ khu vực doanh nghiệp có vốn đầu tư nước ngoài </t>
  </si>
  <si>
    <t>Thu từ khu vực kinh tế ngoài quốc doanh</t>
  </si>
  <si>
    <t>Thuế thu nhập cá nhân</t>
  </si>
  <si>
    <t>Thuế bảo vệ môi trường</t>
  </si>
  <si>
    <t>Lệ phí trước bạ</t>
  </si>
  <si>
    <t xml:space="preserve">Thu phí, lệ phí </t>
  </si>
  <si>
    <t>Các khoản thu về nhà, đất</t>
  </si>
  <si>
    <t>-</t>
  </si>
  <si>
    <t>Thuế sử dụng đất nông nghiệp</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</si>
  <si>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</si>
  <si>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</si>
  <si>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</si>
  <si>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</si>
  <si>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</si>
  <si>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</si>
  <si>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</si>
  <si>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</si>
  <si>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khác ngân sách</t>
  </si>
  <si>
    <t>III</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</si>
  <si>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</si>
  <si>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</si>
  <si>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</si>
  <si>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</si>
  <si>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</si>
  <si>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</si>
  <si>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</si>
  <si>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IV</t>
  </si>
  <si>
    <t>THU NSĐP ĐƯỢC HƯỞNG THEO PHÂN CẤP</t>
  </si>
  <si>
    <t>Từ các khoản thu phân chia</t>
  </si>
  <si>
    <t>Các khoản thu NSĐP được hưởng 100%</t>
  </si>
  <si>
    <t>Biểu số 61/CK-NSNN</t>
  </si>
  <si>
    <t>CHI CÂN ĐỐI NSĐP</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</si>
  <si>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</si>
  <si>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</si>
  <si>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</si>
  <si>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</si>
  <si>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</si>
  <si>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</si>
  <si>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</si>
  <si>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</si>
  <si>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</si>
  <si>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</si>
  <si>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</si>
  <si>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</si>
  <si>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</si>
  <si>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</si>
  <si>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bảo đảm xã hội</t>
  </si>
  <si>
    <t>V</t>
  </si>
  <si>
    <t>CHI TỪ NGUỒN BỔ SUNG CÓ MỤC TIÊU TỪ NSTW CHO NSĐP</t>
  </si>
  <si>
    <t>Chương trình mục tiêu quốc gia</t>
  </si>
  <si>
    <t>Cho các chương trình dự án quan trọng vốn đầu tư</t>
  </si>
  <si>
    <t>Cho các nhiệm vụ, chính sách kinh phí thường xuyên</t>
  </si>
  <si>
    <t>CÂN ĐỐI NGÂN SÁCH ĐỊA PHƯƠNG QUÝ IV  NĂM 2021</t>
  </si>
  <si>
    <t xml:space="preserve">THỰC HIỆN QUÝ IV
</t>
  </si>
  <si>
    <t>THỰC HIỆN QUÝ</t>
  </si>
  <si>
    <t>THỰC HIỆN THU NGÂN SÁCH NHÀ NƯỚC QUÝ IV NĂM 2021</t>
  </si>
  <si>
    <t>THỰC HIỆN CHI NGÂN SÁCH ĐỊA PHƯƠNG QUÝ IV NĂM2021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</si>
</sst>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43" formatCode="_(* #,##0.00_);_(* \(#,##0.00\);_(* &quot;-&quot;??_);_(@_)"/>
    <numFmt numFmtId="164" formatCode="#,###;\-#,###;&quot;&quot;;_(@_)"/>
  </numFmts>
  <fonts count="32">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6"/>
      <name val="Times New Roman"/>
      <family val="1"/>
    </font>
    <font>
      <sz val="12"/>
      <name val=".VnTime"/>
      <family val="2"/>
    </font>
    <font>
      <sz val="10"/>
      <name val="Arial"/>
      <family val="2"/>
      <charset val="163"/>
    </font>
    <font>
      <sz val="12"/>
      <name val="Times New Roman"/>
      <family val="1"/>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b/>
      <sz val="12"/>
      <name val="Times New Romanh"/>
      <charset val="163"/>
    </font>
    <font>
      <sz val="10"/>
      <name val=".VnArial Narrow"/>
      <family val="2"/>
    </font>
    <font>
      <sz val="11"/>
      <color theme="1"/>
      <name val="Calibri"/>
      <family val="2"/>
      <charset val="163"/>
      <scheme val="minor"/>
    </font>
    <font>
      <i/>
      <sz val="12"/>
      <name val="Times New Roman"/>
      <family val="1"/>
      <charset val="163"/>
    </font>
    <font>
      <b/>
      <sz val="12"/>
      <name val="Times New Roman"/>
      <family val="1"/>
      <charset val="163"/>
    </font>
    <font>
      <b/>
      <sz val="11"/>
      <name val="Times New Roman"/>
      <family val="1"/>
    </font>
    <font>
      <b/>
      <u/>
      <sz val="12"/>
      <name val="Times New Roman"/>
      <family val="1"/>
      <charset val="163"/>
    </font>
    <font>
      <sz val="12"/>
      <color indexed="62"/>
      <name val="Times New Roman"/>
      <family val="1"/>
      <charset val="163"/>
    </font>
    <font>
      <b/>
      <sz val="12"/>
      <name val="Times New Roman h"/>
    </font>
    <font>
      <sz val="14"/>
      <name val="Times New Roman"/>
      <family val="1"/>
      <charset val="163"/>
    </font>
    <font>
      <i/>
      <sz val="14"/>
      <name val="Times New Roman"/>
      <family val="1"/>
      <charset val="163"/>
    </font>
    <font>
      <b/>
      <i/>
      <sz val="12"/>
      <name val="Times New Roman"/>
      <family val="1"/>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s>
  <cellStyleXfs count="11">
    <xf numFmtId="0" fontId="0" fillId="0" borderId="0"/>
    <xf numFmtId="43" fontId="17" fillId="0" borderId="0" applyFont="0" applyFill="0" applyBorder="0" applyAlignment="0" applyProtection="0"/>
    <xf numFmtId="44" fontId="17" fillId="0" borderId="0" applyFont="0" applyFill="0" applyBorder="0" applyAlignment="0" applyProtection="0"/>
    <xf numFmtId="164" fontId="16" fillId="0" borderId="0" applyFont="0" applyFill="0" applyBorder="0" applyAlignment="0" applyProtection="0"/>
    <xf numFmtId="0" fontId="12" fillId="0" borderId="0"/>
    <xf numFmtId="0" fontId="13" fillId="0" borderId="0"/>
    <xf numFmtId="0" fontId="2" fillId="0" borderId="0"/>
    <xf numFmtId="0" fontId="22" fillId="0" borderId="0"/>
    <xf numFmtId="0" fontId="12" fillId="0" borderId="0"/>
    <xf numFmtId="0" fontId="17" fillId="0" borderId="0"/>
    <xf numFmtId="0" fontId="1" fillId="0" borderId="0"/>
  </cellStyleXfs>
  <cellXfs count="121">
    <xf numFmtId="0" fontId="0" fillId="0" borderId="0" xfId="0"/>
    <xf numFmtId="0" fontId="4" fillId="0" borderId="0" xfId="0" applyFont="1" applyFill="1" applyAlignment="1"/>
    <xf numFmtId="0" fontId="4" fillId="0" borderId="0" xfId="0" applyFont="1" applyFill="1" applyAlignment="1">
      <alignment horizontal="centerContinuous"/>
    </xf>
    <xf numFmtId="0" fontId="3" fillId="0" borderId="0" xfId="0" applyFont="1" applyFill="1"/>
    <xf numFmtId="0" fontId="5" fillId="0" borderId="0" xfId="0" applyNumberFormat="1" applyFont="1" applyFill="1" applyAlignment="1">
      <alignment vertical="center" wrapText="1"/>
    </xf>
    <xf numFmtId="0" fontId="10" fillId="0" borderId="0" xfId="0" applyFont="1" applyFill="1"/>
    <xf numFmtId="0" fontId="4" fillId="0" borderId="1" xfId="0" applyFont="1" applyFill="1" applyBorder="1" applyAlignment="1">
      <alignment horizontal="center"/>
    </xf>
    <xf numFmtId="3" fontId="3" fillId="0" borderId="1" xfId="0" applyNumberFormat="1" applyFont="1" applyFill="1" applyBorder="1"/>
    <xf numFmtId="0" fontId="4" fillId="0" borderId="2" xfId="0" applyFont="1" applyFill="1" applyBorder="1" applyAlignment="1">
      <alignment horizontal="center"/>
    </xf>
    <xf numFmtId="0" fontId="4" fillId="0" borderId="3" xfId="0" applyFont="1" applyFill="1" applyBorder="1"/>
    <xf numFmtId="3" fontId="18" fillId="0" borderId="2" xfId="0" applyNumberFormat="1" applyFont="1" applyFill="1" applyBorder="1"/>
    <xf numFmtId="0" fontId="3" fillId="0" borderId="2" xfId="0" applyFont="1" applyFill="1" applyBorder="1" applyAlignment="1">
      <alignment horizontal="center"/>
    </xf>
    <xf numFmtId="0" fontId="3" fillId="0" borderId="3" xfId="0" applyFont="1" applyFill="1" applyBorder="1"/>
    <xf numFmtId="3" fontId="3" fillId="0" borderId="2" xfId="0" applyNumberFormat="1" applyFont="1" applyFill="1" applyBorder="1"/>
    <xf numFmtId="0" fontId="14" fillId="0" borderId="2" xfId="0" applyFont="1" applyFill="1" applyBorder="1" applyAlignment="1">
      <alignment horizontal="center"/>
    </xf>
    <xf numFmtId="0" fontId="14" fillId="0" borderId="3" xfId="0" applyFont="1" applyFill="1" applyBorder="1"/>
    <xf numFmtId="0" fontId="9" fillId="0" borderId="0" xfId="0" applyFont="1" applyFill="1"/>
    <xf numFmtId="0" fontId="8" fillId="0" borderId="0" xfId="0" applyFont="1" applyFill="1"/>
    <xf numFmtId="0" fontId="8" fillId="0" borderId="0" xfId="0" applyFont="1" applyFill="1" applyAlignment="1">
      <alignment horizontal="centerContinuous"/>
    </xf>
    <xf numFmtId="0" fontId="11" fillId="0" borderId="0" xfId="0" applyFont="1" applyFill="1" applyAlignment="1">
      <alignment horizontal="centerContinuous"/>
    </xf>
    <xf numFmtId="0" fontId="7" fillId="0" borderId="0" xfId="0" applyFont="1" applyFill="1"/>
    <xf numFmtId="0" fontId="4" fillId="0" borderId="4" xfId="0" applyFont="1" applyFill="1" applyBorder="1" applyAlignment="1">
      <alignment horizontal="center"/>
    </xf>
    <xf numFmtId="0" fontId="19" fillId="0" borderId="0" xfId="0" applyFont="1" applyFill="1" applyBorder="1" applyAlignment="1">
      <alignment horizontal="right"/>
    </xf>
    <xf numFmtId="0" fontId="5" fillId="0" borderId="0" xfId="0" applyNumberFormat="1" applyFont="1" applyFill="1" applyBorder="1" applyAlignment="1">
      <alignment horizontal="center" vertical="center" wrapText="1"/>
    </xf>
    <xf numFmtId="0" fontId="5" fillId="0" borderId="0" xfId="0" applyFont="1" applyFill="1" applyBorder="1" applyAlignment="1">
      <alignment horizontal="right"/>
    </xf>
    <xf numFmtId="0" fontId="15" fillId="0" borderId="5" xfId="0" applyFont="1" applyFill="1" applyBorder="1"/>
    <xf numFmtId="0" fontId="20" fillId="0" borderId="3" xfId="0" applyFont="1" applyFill="1" applyBorder="1"/>
    <xf numFmtId="0" fontId="20" fillId="0" borderId="6" xfId="0" applyFont="1" applyFill="1" applyBorder="1"/>
    <xf numFmtId="3" fontId="4" fillId="0" borderId="4" xfId="0" applyNumberFormat="1" applyFont="1" applyFill="1" applyBorder="1"/>
    <xf numFmtId="0" fontId="4" fillId="0" borderId="0" xfId="0" applyFont="1" applyFill="1" applyAlignment="1">
      <alignment horizontal="center"/>
    </xf>
    <xf numFmtId="0" fontId="8" fillId="0" borderId="0" xfId="0" applyFont="1" applyFill="1" applyAlignment="1">
      <alignment horizontal="left"/>
    </xf>
    <xf numFmtId="0" fontId="3" fillId="0" borderId="0" xfId="0" applyFont="1" applyFill="1" applyAlignment="1">
      <alignment horizontal="centerContinuous"/>
    </xf>
    <xf numFmtId="0" fontId="4" fillId="0" borderId="0" xfId="0" applyFont="1" applyFill="1" applyAlignment="1">
      <alignment horizontal="centerContinuous" wrapText="1"/>
    </xf>
    <xf numFmtId="0" fontId="14" fillId="0" borderId="0" xfId="0" applyFont="1" applyFill="1" applyAlignment="1">
      <alignment vertical="center"/>
    </xf>
    <xf numFmtId="0" fontId="23" fillId="0" borderId="0" xfId="0" applyFont="1" applyFill="1" applyAlignment="1">
      <alignment horizontal="centerContinuous" vertical="center"/>
    </xf>
    <xf numFmtId="0" fontId="6" fillId="0" borderId="9" xfId="6" applyNumberFormat="1" applyFont="1" applyFill="1" applyBorder="1" applyAlignment="1">
      <alignment horizontal="center" vertical="center" wrapText="1"/>
    </xf>
    <xf numFmtId="14" fontId="6" fillId="0" borderId="9" xfId="6" applyNumberFormat="1" applyFont="1" applyFill="1" applyBorder="1" applyAlignment="1">
      <alignment horizontal="center" vertical="center" wrapText="1"/>
    </xf>
    <xf numFmtId="0" fontId="24" fillId="0" borderId="14" xfId="0" applyFont="1" applyFill="1" applyBorder="1" applyAlignment="1">
      <alignment horizontal="center" vertical="center"/>
    </xf>
    <xf numFmtId="0" fontId="24" fillId="0" borderId="15" xfId="0" applyNumberFormat="1" applyFont="1" applyFill="1" applyBorder="1" applyAlignment="1">
      <alignment horizontal="left" vertical="center" wrapText="1"/>
    </xf>
    <xf numFmtId="41" fontId="25" fillId="2" borderId="1" xfId="0" applyNumberFormat="1" applyFont="1" applyFill="1" applyBorder="1" applyAlignment="1">
      <alignment vertical="center"/>
    </xf>
    <xf numFmtId="3" fontId="26" fillId="0" borderId="14" xfId="0" applyNumberFormat="1" applyFont="1" applyFill="1" applyBorder="1" applyAlignment="1">
      <alignment vertical="center"/>
    </xf>
    <xf numFmtId="0" fontId="25" fillId="0" borderId="0" xfId="0" applyFont="1" applyFill="1" applyAlignment="1">
      <alignment vertical="center"/>
    </xf>
    <xf numFmtId="41" fontId="25" fillId="2" borderId="2" xfId="0" applyNumberFormat="1" applyFont="1" applyFill="1" applyBorder="1" applyAlignment="1">
      <alignment vertical="center"/>
    </xf>
    <xf numFmtId="3" fontId="24" fillId="0" borderId="3" xfId="0" applyNumberFormat="1" applyFont="1" applyFill="1" applyBorder="1" applyAlignment="1">
      <alignment vertical="center"/>
    </xf>
    <xf numFmtId="3" fontId="24" fillId="0" borderId="2" xfId="0" applyNumberFormat="1" applyFont="1" applyFill="1" applyBorder="1" applyAlignment="1">
      <alignment vertical="center"/>
    </xf>
    <xf numFmtId="3" fontId="14" fillId="0" borderId="2" xfId="0" applyNumberFormat="1" applyFont="1" applyFill="1" applyBorder="1" applyAlignment="1">
      <alignment vertical="center"/>
    </xf>
    <xf numFmtId="3" fontId="14" fillId="0" borderId="3" xfId="0" applyNumberFormat="1" applyFont="1" applyFill="1" applyBorder="1" applyAlignment="1">
      <alignment vertical="center"/>
    </xf>
    <xf numFmtId="3" fontId="23" fillId="0" borderId="2" xfId="0" applyNumberFormat="1" applyFont="1" applyFill="1" applyBorder="1" applyAlignment="1">
      <alignment vertical="center"/>
    </xf>
    <xf numFmtId="3" fontId="23" fillId="0" borderId="3" xfId="0" applyNumberFormat="1" applyFont="1" applyFill="1" applyBorder="1" applyAlignment="1">
      <alignment vertical="center"/>
    </xf>
    <xf numFmtId="0" fontId="5" fillId="0" borderId="2" xfId="0" quotePrefix="1" applyFont="1" applyFill="1" applyBorder="1" applyAlignment="1">
      <alignment horizontal="center"/>
    </xf>
    <xf numFmtId="0" fontId="5" fillId="0" borderId="3"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horizontal="justify" wrapText="1"/>
    </xf>
    <xf numFmtId="3" fontId="27" fillId="0" borderId="2" xfId="0" applyNumberFormat="1" applyFont="1" applyFill="1" applyBorder="1" applyAlignment="1">
      <alignment vertical="center"/>
    </xf>
    <xf numFmtId="3" fontId="27" fillId="0" borderId="3" xfId="0" applyNumberFormat="1" applyFont="1" applyFill="1" applyBorder="1" applyAlignment="1">
      <alignment vertical="center"/>
    </xf>
    <xf numFmtId="0" fontId="3" fillId="0" borderId="2" xfId="0" applyFont="1" applyFill="1" applyBorder="1"/>
    <xf numFmtId="0" fontId="4" fillId="0" borderId="17" xfId="0" applyFont="1" applyFill="1" applyBorder="1"/>
    <xf numFmtId="0" fontId="24" fillId="0" borderId="2" xfId="0" applyFont="1" applyFill="1" applyBorder="1" applyAlignment="1">
      <alignment horizontal="center" vertical="center"/>
    </xf>
    <xf numFmtId="0" fontId="24" fillId="0" borderId="17" xfId="0" applyNumberFormat="1" applyFont="1" applyFill="1" applyBorder="1" applyAlignment="1">
      <alignment vertical="center" wrapText="1"/>
    </xf>
    <xf numFmtId="0" fontId="14" fillId="0" borderId="2" xfId="0" applyFont="1" applyFill="1" applyBorder="1" applyAlignment="1">
      <alignment horizontal="center" vertical="center"/>
    </xf>
    <xf numFmtId="0" fontId="14" fillId="0" borderId="17" xfId="0" applyNumberFormat="1" applyFont="1" applyFill="1" applyBorder="1" applyAlignment="1">
      <alignment horizontal="left" vertical="center" wrapText="1"/>
    </xf>
    <xf numFmtId="0" fontId="24" fillId="0" borderId="3" xfId="0" applyNumberFormat="1" applyFont="1" applyFill="1" applyBorder="1" applyAlignment="1">
      <alignment horizontal="left" vertical="center" wrapText="1"/>
    </xf>
    <xf numFmtId="0" fontId="14" fillId="0" borderId="4" xfId="0" applyFont="1" applyFill="1" applyBorder="1" applyAlignment="1">
      <alignment horizontal="center" vertical="center"/>
    </xf>
    <xf numFmtId="0" fontId="14" fillId="0" borderId="18" xfId="0" applyNumberFormat="1" applyFont="1" applyFill="1" applyBorder="1" applyAlignment="1">
      <alignment vertical="center" wrapText="1"/>
    </xf>
    <xf numFmtId="3" fontId="27" fillId="0" borderId="4" xfId="0" applyNumberFormat="1" applyFont="1" applyFill="1" applyBorder="1" applyAlignment="1">
      <alignment vertical="center"/>
    </xf>
    <xf numFmtId="3" fontId="27" fillId="0" borderId="6" xfId="0" applyNumberFormat="1" applyFont="1" applyFill="1" applyBorder="1" applyAlignment="1">
      <alignment vertical="center"/>
    </xf>
    <xf numFmtId="0" fontId="9" fillId="0" borderId="0" xfId="0" quotePrefix="1" applyFont="1" applyFill="1" applyAlignment="1">
      <alignment horizontal="left"/>
    </xf>
    <xf numFmtId="0" fontId="10" fillId="0" borderId="0" xfId="4" applyFont="1" applyFill="1"/>
    <xf numFmtId="0" fontId="3" fillId="0" borderId="0" xfId="0" applyFont="1" applyFill="1" applyAlignment="1">
      <alignment horizontal="right"/>
    </xf>
    <xf numFmtId="0" fontId="9" fillId="0" borderId="0" xfId="0" applyFont="1" applyFill="1" applyAlignment="1">
      <alignment horizontal="left"/>
    </xf>
    <xf numFmtId="0" fontId="4" fillId="0" borderId="1" xfId="0" applyFont="1" applyFill="1" applyBorder="1"/>
    <xf numFmtId="0" fontId="4" fillId="0" borderId="2" xfId="0" applyFont="1" applyFill="1" applyBorder="1"/>
    <xf numFmtId="3" fontId="5" fillId="0" borderId="2" xfId="0" applyNumberFormat="1" applyFont="1" applyFill="1" applyBorder="1"/>
    <xf numFmtId="3" fontId="3" fillId="0" borderId="2" xfId="0" applyNumberFormat="1" applyFont="1" applyFill="1" applyBorder="1" applyAlignment="1">
      <alignment horizontal="right"/>
    </xf>
    <xf numFmtId="0" fontId="3" fillId="0" borderId="2" xfId="0" applyFont="1" applyFill="1" applyBorder="1" applyAlignment="1">
      <alignment horizontal="justify" wrapText="1"/>
    </xf>
    <xf numFmtId="0" fontId="3" fillId="0" borderId="2" xfId="0" applyFont="1" applyFill="1" applyBorder="1" applyAlignment="1">
      <alignment horizontal="left" wrapText="1"/>
    </xf>
    <xf numFmtId="0" fontId="14" fillId="0" borderId="2" xfId="0" applyFont="1" applyFill="1" applyBorder="1"/>
    <xf numFmtId="0" fontId="24" fillId="0" borderId="2" xfId="0" applyFont="1" applyFill="1" applyBorder="1" applyAlignment="1">
      <alignment horizontal="center"/>
    </xf>
    <xf numFmtId="0" fontId="24" fillId="0" borderId="2" xfId="0" applyFont="1" applyFill="1" applyBorder="1" applyAlignment="1">
      <alignment horizontal="left" wrapText="1"/>
    </xf>
    <xf numFmtId="0" fontId="4" fillId="0" borderId="2" xfId="0" applyFont="1" applyFill="1" applyBorder="1" applyAlignment="1">
      <alignment horizontal="center" vertical="center"/>
    </xf>
    <xf numFmtId="0" fontId="28" fillId="0" borderId="2" xfId="0" applyFont="1" applyFill="1" applyBorder="1" applyAlignment="1">
      <alignment wrapText="1"/>
    </xf>
    <xf numFmtId="0" fontId="29" fillId="0" borderId="0" xfId="0" applyFont="1" applyFill="1"/>
    <xf numFmtId="0" fontId="30" fillId="0" borderId="0" xfId="0" applyFont="1" applyFill="1"/>
    <xf numFmtId="0" fontId="3" fillId="0" borderId="4" xfId="0" applyFont="1" applyFill="1" applyBorder="1" applyAlignment="1">
      <alignment horizontal="center"/>
    </xf>
    <xf numFmtId="0" fontId="3" fillId="0" borderId="4" xfId="0" applyFont="1" applyFill="1" applyBorder="1"/>
    <xf numFmtId="0" fontId="10" fillId="0" borderId="0" xfId="0" applyFont="1" applyFill="1" applyAlignment="1">
      <alignment horizontal="right"/>
    </xf>
    <xf numFmtId="3" fontId="4" fillId="0" borderId="2" xfId="0" applyNumberFormat="1" applyFont="1" applyFill="1" applyBorder="1"/>
    <xf numFmtId="3" fontId="31" fillId="0" borderId="2" xfId="0" applyNumberFormat="1" applyFont="1" applyFill="1" applyBorder="1"/>
    <xf numFmtId="3" fontId="4" fillId="0" borderId="2" xfId="0" applyNumberFormat="1" applyFont="1" applyFill="1" applyBorder="1" applyAlignment="1">
      <alignment horizontal="right"/>
    </xf>
    <xf numFmtId="0" fontId="4" fillId="0" borderId="0" xfId="0" applyFont="1" applyFill="1" applyAlignment="1">
      <alignment horizontal="right"/>
    </xf>
    <xf numFmtId="0" fontId="4" fillId="0" borderId="0" xfId="0" applyFont="1" applyFill="1" applyAlignment="1">
      <alignment horizontal="center"/>
    </xf>
    <xf numFmtId="0" fontId="5" fillId="0" borderId="0"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19" xfId="0" applyFont="1" applyFill="1" applyBorder="1" applyAlignment="1">
      <alignment horizontal="left"/>
    </xf>
    <xf numFmtId="0" fontId="14" fillId="0" borderId="12" xfId="0" applyFont="1" applyFill="1" applyBorder="1" applyAlignment="1">
      <alignment horizontal="center" vertical="center"/>
    </xf>
    <xf numFmtId="0" fontId="24" fillId="0" borderId="13" xfId="0" applyFont="1" applyFill="1" applyBorder="1" applyAlignment="1">
      <alignment horizontal="center" vertical="center" wrapText="1"/>
    </xf>
    <xf numFmtId="0" fontId="24" fillId="0" borderId="13"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7" xfId="6" applyNumberFormat="1" applyFont="1" applyFill="1" applyBorder="1" applyAlignment="1">
      <alignment horizontal="center" vertical="center" wrapText="1"/>
    </xf>
    <xf numFmtId="0" fontId="6" fillId="0" borderId="9" xfId="6" applyNumberFormat="1" applyFont="1" applyFill="1" applyBorder="1" applyAlignment="1">
      <alignment horizontal="center" vertical="center" wrapText="1"/>
    </xf>
    <xf numFmtId="0" fontId="6" fillId="0" borderId="10" xfId="6" applyNumberFormat="1" applyFont="1" applyFill="1" applyBorder="1" applyAlignment="1">
      <alignment horizontal="center" vertical="center" wrapText="1"/>
    </xf>
    <xf numFmtId="0" fontId="6" fillId="0" borderId="11" xfId="6" applyNumberFormat="1" applyFont="1" applyFill="1" applyBorder="1" applyAlignment="1">
      <alignment horizontal="center" vertical="center" wrapText="1"/>
    </xf>
    <xf numFmtId="0" fontId="4" fillId="0" borderId="0" xfId="0" applyFont="1" applyFill="1" applyAlignment="1">
      <alignment horizontal="center" wrapText="1"/>
    </xf>
    <xf numFmtId="0" fontId="19" fillId="0" borderId="0" xfId="0" applyFont="1" applyFill="1" applyBorder="1" applyAlignment="1">
      <alignment horizontal="right"/>
    </xf>
    <xf numFmtId="3" fontId="3" fillId="0" borderId="2" xfId="0" applyNumberFormat="1" applyFont="1" applyFill="1" applyBorder="1" applyAlignment="1">
      <alignment vertical="center"/>
    </xf>
    <xf numFmtId="3" fontId="3" fillId="0" borderId="3" xfId="0" applyNumberFormat="1" applyFont="1" applyFill="1" applyBorder="1" applyAlignment="1">
      <alignment vertical="center"/>
    </xf>
    <xf numFmtId="3" fontId="4" fillId="0" borderId="2" xfId="0" applyNumberFormat="1" applyFont="1" applyFill="1" applyBorder="1" applyAlignment="1">
      <alignment vertical="center"/>
    </xf>
    <xf numFmtId="3" fontId="24" fillId="0" borderId="16" xfId="0" applyNumberFormat="1" applyFont="1" applyFill="1" applyBorder="1" applyAlignment="1">
      <alignment vertical="center"/>
    </xf>
    <xf numFmtId="3" fontId="24" fillId="0" borderId="14" xfId="0" applyNumberFormat="1" applyFont="1" applyFill="1" applyBorder="1" applyAlignment="1">
      <alignment vertical="center"/>
    </xf>
    <xf numFmtId="3" fontId="5" fillId="0" borderId="2" xfId="0" applyNumberFormat="1" applyFont="1" applyFill="1" applyBorder="1" applyAlignment="1">
      <alignment horizontal="right"/>
    </xf>
    <xf numFmtId="3" fontId="3" fillId="0" borderId="4" xfId="0" applyNumberFormat="1" applyFont="1" applyFill="1" applyBorder="1"/>
    <xf numFmtId="3" fontId="5" fillId="0" borderId="4" xfId="0" applyNumberFormat="1" applyFont="1" applyFill="1" applyBorder="1"/>
    <xf numFmtId="3" fontId="3" fillId="0" borderId="4" xfId="0" applyNumberFormat="1" applyFont="1" applyFill="1" applyBorder="1" applyAlignment="1">
      <alignment horizontal="right"/>
    </xf>
    <xf numFmtId="3" fontId="4" fillId="0" borderId="1" xfId="0" applyNumberFormat="1" applyFont="1" applyFill="1" applyBorder="1"/>
    <xf numFmtId="3" fontId="4" fillId="0" borderId="1" xfId="0" applyNumberFormat="1" applyFont="1" applyFill="1" applyBorder="1" applyAlignment="1">
      <alignment horizontal="right"/>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workbookViewId="0">
      <selection activeCell="D14" sqref="D14"/>
    </sheetView>
  </sheetViews>
  <sheetFormatPr defaultColWidth="12.875" defaultRowHeight="15.75"/>
  <cols>
    <col min="1" max="1" width="7.25" style="3" customWidth="1"/>
    <col min="2" max="2" width="68" style="3" customWidth="1"/>
    <col min="3" max="4" width="16.25" style="3" customWidth="1"/>
    <col min="5" max="6" width="13.375" style="3" customWidth="1"/>
    <col min="7" max="16384" width="12.875" style="3"/>
  </cols>
  <sheetData>
    <row r="1" spans="1:14" ht="21" customHeight="1">
      <c r="A1" s="1" t="s">
        <v>30</v>
      </c>
      <c r="B1" s="1"/>
      <c r="C1" s="1"/>
      <c r="D1" s="89" t="s">
        <v>19</v>
      </c>
      <c r="E1" s="90"/>
      <c r="F1" s="90"/>
    </row>
    <row r="2" spans="1:14" ht="33" customHeight="1">
      <c r="A2" s="2" t="s">
        <v>86</v>
      </c>
      <c r="B2" s="18"/>
      <c r="C2" s="19"/>
      <c r="D2" s="19"/>
      <c r="E2" s="19"/>
      <c r="F2" s="19"/>
    </row>
    <row r="3" spans="1:14" ht="12.75" customHeight="1">
      <c r="A3" s="91"/>
      <c r="B3" s="91"/>
      <c r="C3" s="91"/>
      <c r="D3" s="91"/>
      <c r="E3" s="91"/>
      <c r="F3" s="91"/>
      <c r="G3" s="4"/>
      <c r="H3" s="4"/>
      <c r="I3" s="4"/>
      <c r="J3" s="4"/>
      <c r="K3" s="4"/>
      <c r="L3" s="4"/>
      <c r="M3" s="4"/>
      <c r="N3" s="4"/>
    </row>
    <row r="4" spans="1:14" ht="19.5" customHeight="1">
      <c r="A4" s="23"/>
      <c r="B4" s="23"/>
      <c r="C4" s="23"/>
      <c r="D4" s="23"/>
      <c r="E4" s="23"/>
      <c r="F4" s="22" t="s">
        <v>0</v>
      </c>
      <c r="G4" s="24"/>
      <c r="H4" s="24"/>
      <c r="I4" s="24"/>
      <c r="J4" s="4"/>
      <c r="K4" s="4"/>
      <c r="L4" s="4"/>
      <c r="M4" s="4"/>
      <c r="N4" s="4"/>
    </row>
    <row r="5" spans="1:14" s="20" customFormat="1" ht="33" customHeight="1">
      <c r="A5" s="92" t="s">
        <v>1</v>
      </c>
      <c r="B5" s="92" t="s">
        <v>2</v>
      </c>
      <c r="C5" s="92" t="s">
        <v>20</v>
      </c>
      <c r="D5" s="92" t="s">
        <v>87</v>
      </c>
      <c r="E5" s="95" t="s">
        <v>21</v>
      </c>
      <c r="F5" s="96"/>
    </row>
    <row r="6" spans="1:14" s="20" customFormat="1" ht="16.5">
      <c r="A6" s="93"/>
      <c r="B6" s="93"/>
      <c r="C6" s="93"/>
      <c r="D6" s="93"/>
      <c r="E6" s="92" t="s">
        <v>20</v>
      </c>
      <c r="F6" s="92" t="s">
        <v>22</v>
      </c>
    </row>
    <row r="7" spans="1:14" s="20" customFormat="1" ht="30.75" customHeight="1">
      <c r="A7" s="94"/>
      <c r="B7" s="94"/>
      <c r="C7" s="94"/>
      <c r="D7" s="94"/>
      <c r="E7" s="97"/>
      <c r="F7" s="97"/>
    </row>
    <row r="8" spans="1:14" s="5" customFormat="1" ht="24.95" customHeight="1">
      <c r="A8" s="6" t="s">
        <v>3</v>
      </c>
      <c r="B8" s="25" t="s">
        <v>23</v>
      </c>
      <c r="C8" s="7">
        <v>5070000</v>
      </c>
      <c r="D8" s="7">
        <f>D9</f>
        <v>5615633</v>
      </c>
      <c r="E8" s="7">
        <f>D8/C8*100</f>
        <v>110.76199211045366</v>
      </c>
      <c r="F8" s="7">
        <f>'60'!F8</f>
        <v>136.42215446232117</v>
      </c>
    </row>
    <row r="9" spans="1:14" s="5" customFormat="1" ht="24.95" customHeight="1">
      <c r="A9" s="8" t="s">
        <v>5</v>
      </c>
      <c r="B9" s="9" t="s">
        <v>24</v>
      </c>
      <c r="C9" s="10">
        <f>C8</f>
        <v>5070000</v>
      </c>
      <c r="D9" s="10">
        <f>'60'!D8</f>
        <v>5615633</v>
      </c>
      <c r="E9" s="10">
        <f t="shared" ref="E9:E22" si="0">D9/C9*100</f>
        <v>110.76199211045366</v>
      </c>
      <c r="F9" s="40">
        <f>F8</f>
        <v>136.42215446232117</v>
      </c>
    </row>
    <row r="10" spans="1:14" s="5" customFormat="1" ht="24.95" customHeight="1">
      <c r="A10" s="14">
        <v>1</v>
      </c>
      <c r="B10" s="15" t="s">
        <v>17</v>
      </c>
      <c r="C10" s="10">
        <v>4820000</v>
      </c>
      <c r="D10" s="10">
        <f>'60'!D9</f>
        <v>5205149</v>
      </c>
      <c r="E10" s="10">
        <f t="shared" si="0"/>
        <v>107.99064315352697</v>
      </c>
      <c r="F10" s="44">
        <f>'60'!F9</f>
        <v>136.34377177214117</v>
      </c>
    </row>
    <row r="11" spans="1:14" s="5" customFormat="1" ht="24.95" customHeight="1">
      <c r="A11" s="14">
        <v>2</v>
      </c>
      <c r="B11" s="15" t="s">
        <v>25</v>
      </c>
      <c r="C11" s="10"/>
      <c r="D11" s="10"/>
      <c r="E11" s="10"/>
      <c r="F11" s="10"/>
    </row>
    <row r="12" spans="1:14" s="5" customFormat="1" ht="24.95" customHeight="1">
      <c r="A12" s="14">
        <v>3</v>
      </c>
      <c r="B12" s="15" t="s">
        <v>26</v>
      </c>
      <c r="C12" s="10">
        <v>250000</v>
      </c>
      <c r="D12" s="10">
        <f>'60'!D29</f>
        <v>410484</v>
      </c>
      <c r="E12" s="10">
        <f t="shared" si="0"/>
        <v>164.1936</v>
      </c>
      <c r="F12" s="10">
        <f>'60'!F29</f>
        <v>137</v>
      </c>
    </row>
    <row r="13" spans="1:14" s="5" customFormat="1" ht="24.95" customHeight="1">
      <c r="A13" s="14">
        <v>4</v>
      </c>
      <c r="B13" s="15" t="s">
        <v>18</v>
      </c>
      <c r="C13" s="10"/>
      <c r="D13" s="10"/>
      <c r="E13" s="10"/>
      <c r="F13" s="10"/>
    </row>
    <row r="14" spans="1:14" s="5" customFormat="1" ht="24.95" customHeight="1">
      <c r="A14" s="8" t="s">
        <v>6</v>
      </c>
      <c r="B14" s="9" t="s">
        <v>7</v>
      </c>
      <c r="C14" s="13"/>
      <c r="D14" s="86">
        <v>1573001</v>
      </c>
      <c r="E14" s="86"/>
      <c r="F14" s="86">
        <v>84</v>
      </c>
    </row>
    <row r="15" spans="1:14" s="5" customFormat="1" ht="24.95" customHeight="1">
      <c r="A15" s="8" t="s">
        <v>4</v>
      </c>
      <c r="B15" s="26" t="s">
        <v>8</v>
      </c>
      <c r="C15" s="10">
        <v>12518853</v>
      </c>
      <c r="D15" s="10">
        <f>'61'!D8</f>
        <v>14101107.950999999</v>
      </c>
      <c r="E15" s="13">
        <f>D15/C15*100</f>
        <v>112.63897699733354</v>
      </c>
      <c r="F15" s="13">
        <f>'61'!F8</f>
        <v>98.417011155513194</v>
      </c>
    </row>
    <row r="16" spans="1:14" s="5" customFormat="1" ht="24.95" customHeight="1">
      <c r="A16" s="8" t="s">
        <v>5</v>
      </c>
      <c r="B16" s="9" t="s">
        <v>27</v>
      </c>
      <c r="C16" s="10">
        <v>10831669</v>
      </c>
      <c r="D16" s="10">
        <f>'61'!D9</f>
        <v>10550351.950999999</v>
      </c>
      <c r="E16" s="13">
        <f>D16/C16*100</f>
        <v>97.402828234503829</v>
      </c>
      <c r="F16" s="13">
        <f>'61'!F9</f>
        <v>105.11721174573194</v>
      </c>
    </row>
    <row r="17" spans="1:6" s="5" customFormat="1" ht="24.95" customHeight="1">
      <c r="A17" s="11">
        <v>1</v>
      </c>
      <c r="B17" s="12" t="s">
        <v>9</v>
      </c>
      <c r="C17" s="10">
        <v>2539450</v>
      </c>
      <c r="D17" s="10">
        <f>'61'!D10</f>
        <v>2232352.9509999999</v>
      </c>
      <c r="E17" s="13">
        <f t="shared" si="0"/>
        <v>87.906946425407071</v>
      </c>
      <c r="F17" s="13">
        <f>'61'!F10</f>
        <v>118.22531948180119</v>
      </c>
    </row>
    <row r="18" spans="1:6" s="5" customFormat="1" ht="24.95" customHeight="1">
      <c r="A18" s="11">
        <v>2</v>
      </c>
      <c r="B18" s="12" t="s">
        <v>10</v>
      </c>
      <c r="C18" s="13">
        <v>8078547</v>
      </c>
      <c r="D18" s="13">
        <f>'61'!D14</f>
        <v>8314393</v>
      </c>
      <c r="E18" s="13">
        <f t="shared" si="0"/>
        <v>102.91941112677812</v>
      </c>
      <c r="F18" s="13">
        <f>'61'!F14</f>
        <v>101.88372826853649</v>
      </c>
    </row>
    <row r="19" spans="1:6" s="5" customFormat="1" ht="24.95" customHeight="1">
      <c r="A19" s="11">
        <v>3</v>
      </c>
      <c r="B19" s="12" t="s">
        <v>11</v>
      </c>
      <c r="C19" s="13">
        <v>3700</v>
      </c>
      <c r="D19" s="13">
        <v>706</v>
      </c>
      <c r="E19" s="13">
        <f t="shared" si="0"/>
        <v>19.081081081081081</v>
      </c>
      <c r="F19" s="13">
        <f>'61'!F26</f>
        <v>138.66506313890559</v>
      </c>
    </row>
    <row r="20" spans="1:6" s="5" customFormat="1" ht="24.95" customHeight="1">
      <c r="A20" s="11">
        <v>4</v>
      </c>
      <c r="B20" s="12" t="s">
        <v>12</v>
      </c>
      <c r="C20" s="13">
        <v>1300</v>
      </c>
      <c r="D20" s="13">
        <v>1300</v>
      </c>
      <c r="E20" s="13">
        <f t="shared" si="0"/>
        <v>100</v>
      </c>
      <c r="F20" s="13">
        <v>100</v>
      </c>
    </row>
    <row r="21" spans="1:6" s="5" customFormat="1" ht="24.95" customHeight="1">
      <c r="A21" s="11">
        <v>5</v>
      </c>
      <c r="B21" s="12" t="s">
        <v>13</v>
      </c>
      <c r="C21" s="13">
        <v>208672</v>
      </c>
      <c r="D21" s="13"/>
      <c r="E21" s="13">
        <f t="shared" si="0"/>
        <v>0</v>
      </c>
      <c r="F21" s="13"/>
    </row>
    <row r="22" spans="1:6" s="5" customFormat="1" ht="24.95" customHeight="1">
      <c r="A22" s="8" t="s">
        <v>6</v>
      </c>
      <c r="B22" s="9" t="s">
        <v>28</v>
      </c>
      <c r="C22" s="10">
        <f>'61'!C29</f>
        <v>1701738</v>
      </c>
      <c r="D22" s="10">
        <f>'61'!D29</f>
        <v>1709416</v>
      </c>
      <c r="E22" s="13">
        <f t="shared" si="0"/>
        <v>100.45118578770644</v>
      </c>
      <c r="F22" s="13">
        <f>'61'!F29</f>
        <v>101.58495317541511</v>
      </c>
    </row>
    <row r="23" spans="1:6" s="5" customFormat="1" ht="24.95" customHeight="1">
      <c r="A23" s="8" t="s">
        <v>14</v>
      </c>
      <c r="B23" s="26" t="s">
        <v>15</v>
      </c>
      <c r="C23" s="13"/>
      <c r="D23" s="13"/>
      <c r="E23" s="13"/>
      <c r="F23" s="13"/>
    </row>
    <row r="24" spans="1:6" s="17" customFormat="1" ht="24.95" customHeight="1">
      <c r="A24" s="21" t="s">
        <v>16</v>
      </c>
      <c r="B24" s="27" t="s">
        <v>29</v>
      </c>
      <c r="C24" s="28"/>
      <c r="D24" s="28"/>
      <c r="E24" s="28"/>
      <c r="F24" s="28"/>
    </row>
    <row r="25" spans="1:6" ht="19.5" customHeight="1">
      <c r="A25" s="16"/>
      <c r="B25" s="16"/>
      <c r="C25" s="5"/>
      <c r="D25" s="5"/>
      <c r="E25" s="5"/>
      <c r="F25" s="5"/>
    </row>
    <row r="26" spans="1:6" ht="18.75">
      <c r="A26" s="5"/>
      <c r="B26" s="16"/>
      <c r="C26" s="5"/>
      <c r="D26" s="5"/>
      <c r="E26" s="5"/>
      <c r="F26" s="5"/>
    </row>
    <row r="27" spans="1:6" ht="11.25" customHeight="1">
      <c r="A27" s="5"/>
      <c r="B27" s="5"/>
      <c r="C27" s="5"/>
      <c r="D27" s="5"/>
      <c r="E27" s="5"/>
      <c r="F27" s="5"/>
    </row>
    <row r="28" spans="1:6" ht="18.75">
      <c r="A28" s="5"/>
      <c r="B28" s="5"/>
      <c r="C28" s="5"/>
      <c r="D28" s="5"/>
      <c r="E28" s="5"/>
      <c r="F28" s="5"/>
    </row>
    <row r="29" spans="1:6" ht="18.75">
      <c r="A29" s="5"/>
      <c r="B29" s="5"/>
      <c r="C29" s="5"/>
      <c r="D29" s="5"/>
      <c r="E29" s="5"/>
      <c r="F29" s="5"/>
    </row>
    <row r="30" spans="1:6" ht="18.75">
      <c r="A30" s="5"/>
      <c r="B30" s="5"/>
      <c r="C30" s="5"/>
      <c r="D30" s="5"/>
      <c r="E30" s="5"/>
      <c r="F30" s="5"/>
    </row>
    <row r="31" spans="1:6" ht="18.75">
      <c r="A31" s="5"/>
      <c r="B31" s="5"/>
      <c r="C31" s="5"/>
      <c r="D31" s="5"/>
      <c r="E31" s="5"/>
      <c r="F31" s="5"/>
    </row>
    <row r="32" spans="1:6" ht="18.75">
      <c r="A32" s="5"/>
      <c r="B32" s="5"/>
      <c r="C32" s="5"/>
      <c r="D32" s="5"/>
      <c r="E32" s="5"/>
      <c r="F32" s="5"/>
    </row>
    <row r="33" spans="1:6" ht="18.75">
      <c r="A33" s="5"/>
      <c r="B33" s="5"/>
      <c r="C33" s="5"/>
      <c r="D33" s="5"/>
      <c r="E33" s="5"/>
      <c r="F33" s="5"/>
    </row>
  </sheetData>
  <mergeCells count="9">
    <mergeCell ref="D1:F1"/>
    <mergeCell ref="A3:F3"/>
    <mergeCell ref="A5:A7"/>
    <mergeCell ref="B5:B7"/>
    <mergeCell ref="C5:C7"/>
    <mergeCell ref="D5:D7"/>
    <mergeCell ref="E5:F5"/>
    <mergeCell ref="E6:E7"/>
    <mergeCell ref="F6:F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16" workbookViewId="0">
      <selection activeCell="F38" sqref="F38"/>
    </sheetView>
  </sheetViews>
  <sheetFormatPr defaultColWidth="12.875" defaultRowHeight="15.75"/>
  <cols>
    <col min="1" max="1" width="7.25" style="3" customWidth="1"/>
    <col min="2" max="2" width="79.25" style="3" customWidth="1"/>
    <col min="3" max="4" width="14.625" style="3" customWidth="1"/>
    <col min="5" max="6" width="12" style="3" customWidth="1"/>
    <col min="7" max="16384" width="12.875" style="3"/>
  </cols>
  <sheetData>
    <row r="1" spans="1:6" ht="21" customHeight="1">
      <c r="A1" s="1" t="s">
        <v>30</v>
      </c>
      <c r="B1" s="1"/>
      <c r="C1" s="1"/>
      <c r="D1" s="89" t="s">
        <v>31</v>
      </c>
      <c r="E1" s="89"/>
      <c r="F1" s="89"/>
    </row>
    <row r="2" spans="1:6" ht="18.75">
      <c r="A2" s="30"/>
      <c r="B2" s="30"/>
      <c r="C2" s="31"/>
      <c r="D2" s="31"/>
      <c r="E2" s="31"/>
      <c r="F2" s="31"/>
    </row>
    <row r="3" spans="1:6" ht="27" customHeight="1">
      <c r="A3" s="32" t="s">
        <v>89</v>
      </c>
      <c r="B3" s="18"/>
      <c r="C3" s="19"/>
      <c r="D3" s="19"/>
      <c r="E3" s="19"/>
      <c r="F3" s="19"/>
    </row>
    <row r="4" spans="1:6">
      <c r="A4" s="91"/>
      <c r="B4" s="91"/>
      <c r="C4" s="91"/>
      <c r="D4" s="91"/>
      <c r="E4" s="91"/>
      <c r="F4" s="91"/>
    </row>
    <row r="5" spans="1:6" ht="17.25" customHeight="1">
      <c r="A5" s="99"/>
      <c r="B5" s="99"/>
      <c r="C5" s="99"/>
      <c r="D5" s="33"/>
      <c r="E5" s="34"/>
      <c r="F5" s="22" t="s">
        <v>0</v>
      </c>
    </row>
    <row r="6" spans="1:6" s="20" customFormat="1" ht="34.9" customHeight="1">
      <c r="A6" s="100" t="s">
        <v>1</v>
      </c>
      <c r="B6" s="101" t="s">
        <v>2</v>
      </c>
      <c r="C6" s="102" t="s">
        <v>20</v>
      </c>
      <c r="D6" s="104" t="s">
        <v>88</v>
      </c>
      <c r="E6" s="106" t="s">
        <v>21</v>
      </c>
      <c r="F6" s="107"/>
    </row>
    <row r="7" spans="1:6" s="20" customFormat="1" ht="52.15" customHeight="1">
      <c r="A7" s="100"/>
      <c r="B7" s="100"/>
      <c r="C7" s="103"/>
      <c r="D7" s="105"/>
      <c r="E7" s="35" t="s">
        <v>20</v>
      </c>
      <c r="F7" s="36" t="s">
        <v>22</v>
      </c>
    </row>
    <row r="8" spans="1:6" s="41" customFormat="1" ht="21" customHeight="1">
      <c r="A8" s="37" t="s">
        <v>3</v>
      </c>
      <c r="B8" s="38" t="s">
        <v>32</v>
      </c>
      <c r="C8" s="39">
        <v>5070000</v>
      </c>
      <c r="D8" s="113">
        <f>D9+D29</f>
        <v>5615633</v>
      </c>
      <c r="E8" s="114">
        <v>110.76199211045366</v>
      </c>
      <c r="F8" s="114">
        <v>136.42215446232117</v>
      </c>
    </row>
    <row r="9" spans="1:6" s="5" customFormat="1" ht="21" customHeight="1">
      <c r="A9" s="8" t="s">
        <v>5</v>
      </c>
      <c r="B9" s="9" t="s">
        <v>17</v>
      </c>
      <c r="C9" s="42">
        <v>5070000</v>
      </c>
      <c r="D9" s="43">
        <f>SUM(D10:D16)+D17+D23+D24+D25+D26+D27</f>
        <v>5205149</v>
      </c>
      <c r="E9" s="44">
        <v>107.99064315352697</v>
      </c>
      <c r="F9" s="44">
        <v>136.34377177214117</v>
      </c>
    </row>
    <row r="10" spans="1:6" s="5" customFormat="1" ht="21" customHeight="1">
      <c r="A10" s="11">
        <v>1</v>
      </c>
      <c r="B10" s="12" t="s">
        <v>33</v>
      </c>
      <c r="C10" s="45">
        <v>1372600</v>
      </c>
      <c r="D10" s="46">
        <v>942252</v>
      </c>
      <c r="E10" s="45">
        <f t="shared" ref="E10:E37" si="0">D10/C10*100</f>
        <v>68.647238816843952</v>
      </c>
      <c r="F10" s="45">
        <v>101</v>
      </c>
    </row>
    <row r="11" spans="1:6" s="5" customFormat="1" ht="21" customHeight="1">
      <c r="A11" s="11">
        <f>+A10+1</f>
        <v>2</v>
      </c>
      <c r="B11" s="12" t="s">
        <v>34</v>
      </c>
      <c r="C11" s="45">
        <v>110000</v>
      </c>
      <c r="D11" s="46">
        <v>100640</v>
      </c>
      <c r="E11" s="45">
        <f t="shared" si="0"/>
        <v>91.490909090909085</v>
      </c>
      <c r="F11" s="45">
        <v>116</v>
      </c>
    </row>
    <row r="12" spans="1:6" s="5" customFormat="1" ht="21" customHeight="1">
      <c r="A12" s="11">
        <f>A11+1</f>
        <v>3</v>
      </c>
      <c r="B12" s="12" t="s">
        <v>35</v>
      </c>
      <c r="C12" s="45">
        <v>580000</v>
      </c>
      <c r="D12" s="46">
        <v>759446</v>
      </c>
      <c r="E12" s="45">
        <f t="shared" si="0"/>
        <v>130.93896551724137</v>
      </c>
      <c r="F12" s="45">
        <v>121</v>
      </c>
    </row>
    <row r="13" spans="1:6" s="5" customFormat="1" ht="21" customHeight="1">
      <c r="A13" s="11">
        <f>A12+1</f>
        <v>4</v>
      </c>
      <c r="B13" s="12" t="s">
        <v>36</v>
      </c>
      <c r="C13" s="47">
        <v>123000</v>
      </c>
      <c r="D13" s="48">
        <v>192991</v>
      </c>
      <c r="E13" s="47">
        <f t="shared" si="0"/>
        <v>156.90325203252033</v>
      </c>
      <c r="F13" s="47">
        <v>136</v>
      </c>
    </row>
    <row r="14" spans="1:6" s="5" customFormat="1" ht="21" customHeight="1">
      <c r="A14" s="11">
        <f>A13+1</f>
        <v>5</v>
      </c>
      <c r="B14" s="12" t="s">
        <v>37</v>
      </c>
      <c r="C14" s="47">
        <v>270000</v>
      </c>
      <c r="D14" s="48">
        <v>423176</v>
      </c>
      <c r="E14" s="47">
        <f t="shared" si="0"/>
        <v>156.73185185185184</v>
      </c>
      <c r="F14" s="47">
        <v>162</v>
      </c>
    </row>
    <row r="15" spans="1:6" s="5" customFormat="1" ht="21" customHeight="1">
      <c r="A15" s="11">
        <f>A14+1</f>
        <v>6</v>
      </c>
      <c r="B15" s="12" t="s">
        <v>38</v>
      </c>
      <c r="C15" s="47">
        <v>150000</v>
      </c>
      <c r="D15" s="48">
        <v>226347</v>
      </c>
      <c r="E15" s="47">
        <f t="shared" si="0"/>
        <v>150.898</v>
      </c>
      <c r="F15" s="47">
        <v>136</v>
      </c>
    </row>
    <row r="16" spans="1:6" s="5" customFormat="1" ht="21" customHeight="1">
      <c r="A16" s="11">
        <f>A15+1</f>
        <v>7</v>
      </c>
      <c r="B16" s="12" t="s">
        <v>39</v>
      </c>
      <c r="C16" s="47">
        <v>78400</v>
      </c>
      <c r="D16" s="48">
        <v>65927</v>
      </c>
      <c r="E16" s="47">
        <f t="shared" si="0"/>
        <v>84.09056122448979</v>
      </c>
      <c r="F16" s="47">
        <v>114</v>
      </c>
    </row>
    <row r="17" spans="1:6" s="5" customFormat="1" ht="21" customHeight="1">
      <c r="A17" s="11">
        <v>8</v>
      </c>
      <c r="B17" s="12" t="s">
        <v>40</v>
      </c>
      <c r="C17" s="47">
        <f>C18+C19+C20+C21+C22</f>
        <v>1786000</v>
      </c>
      <c r="D17" s="47">
        <f>D18+D19+D20+D21+D22</f>
        <v>2080398</v>
      </c>
      <c r="E17" s="47">
        <f t="shared" si="0"/>
        <v>116.48365061590144</v>
      </c>
      <c r="F17" s="47"/>
    </row>
    <row r="18" spans="1:6" s="5" customFormat="1" ht="21" customHeight="1">
      <c r="A18" s="49" t="s">
        <v>41</v>
      </c>
      <c r="B18" s="50" t="s">
        <v>42</v>
      </c>
      <c r="C18" s="44"/>
      <c r="D18" s="43"/>
      <c r="E18" s="44"/>
      <c r="F18" s="44"/>
    </row>
    <row r="19" spans="1:6" s="5" customFormat="1" ht="21" customHeight="1">
      <c r="A19" s="49" t="s">
        <v>41</v>
      </c>
      <c r="B19" s="50" t="s">
        <v>43</v>
      </c>
      <c r="C19" s="110">
        <v>5000</v>
      </c>
      <c r="D19" s="111">
        <v>7103</v>
      </c>
      <c r="E19" s="110">
        <f t="shared" si="0"/>
        <v>142.06</v>
      </c>
      <c r="F19" s="110">
        <v>93</v>
      </c>
    </row>
    <row r="20" spans="1:6" s="5" customFormat="1" ht="21" customHeight="1">
      <c r="A20" s="49" t="s">
        <v>41</v>
      </c>
      <c r="B20" s="50" t="s">
        <v>44</v>
      </c>
      <c r="C20" s="45">
        <v>1700000</v>
      </c>
      <c r="D20" s="46">
        <v>1913300</v>
      </c>
      <c r="E20" s="45">
        <f t="shared" si="0"/>
        <v>112.54705882352943</v>
      </c>
      <c r="F20" s="45">
        <v>170</v>
      </c>
    </row>
    <row r="21" spans="1:6" s="5" customFormat="1" ht="21" customHeight="1">
      <c r="A21" s="49" t="s">
        <v>41</v>
      </c>
      <c r="B21" s="50" t="s">
        <v>45</v>
      </c>
      <c r="C21" s="47">
        <v>80000</v>
      </c>
      <c r="D21" s="48">
        <v>159329</v>
      </c>
      <c r="E21" s="47">
        <f t="shared" si="0"/>
        <v>199.16125</v>
      </c>
      <c r="F21" s="47">
        <v>81</v>
      </c>
    </row>
    <row r="22" spans="1:6" s="5" customFormat="1" ht="21" customHeight="1">
      <c r="A22" s="49" t="s">
        <v>41</v>
      </c>
      <c r="B22" s="50" t="s">
        <v>46</v>
      </c>
      <c r="C22" s="47">
        <v>1000</v>
      </c>
      <c r="D22" s="48">
        <v>666</v>
      </c>
      <c r="E22" s="47">
        <f t="shared" si="0"/>
        <v>66.600000000000009</v>
      </c>
      <c r="F22" s="47">
        <v>100</v>
      </c>
    </row>
    <row r="23" spans="1:6" s="5" customFormat="1" ht="21" customHeight="1">
      <c r="A23" s="11">
        <v>9</v>
      </c>
      <c r="B23" s="12" t="s">
        <v>47</v>
      </c>
      <c r="C23" s="45">
        <v>75000</v>
      </c>
      <c r="D23" s="46">
        <v>169318</v>
      </c>
      <c r="E23" s="45">
        <f t="shared" si="0"/>
        <v>225.75733333333332</v>
      </c>
      <c r="F23" s="45">
        <v>101</v>
      </c>
    </row>
    <row r="24" spans="1:6" s="5" customFormat="1" ht="32.25">
      <c r="A24" s="51">
        <f>A23+1</f>
        <v>10</v>
      </c>
      <c r="B24" s="52" t="s">
        <v>48</v>
      </c>
      <c r="C24" s="110">
        <v>1000</v>
      </c>
      <c r="D24" s="111">
        <v>240</v>
      </c>
      <c r="E24" s="110">
        <f t="shared" si="0"/>
        <v>24</v>
      </c>
      <c r="F24" s="110">
        <v>26</v>
      </c>
    </row>
    <row r="25" spans="1:6" s="5" customFormat="1" ht="21" customHeight="1">
      <c r="A25" s="11">
        <v>11</v>
      </c>
      <c r="B25" s="12" t="s">
        <v>49</v>
      </c>
      <c r="C25" s="110">
        <v>12000</v>
      </c>
      <c r="D25" s="111">
        <v>17775</v>
      </c>
      <c r="E25" s="110">
        <f t="shared" si="0"/>
        <v>148.125</v>
      </c>
      <c r="F25" s="110">
        <v>173</v>
      </c>
    </row>
    <row r="26" spans="1:6" s="5" customFormat="1" ht="21.6" customHeight="1">
      <c r="A26" s="11">
        <f>A25+1</f>
        <v>12</v>
      </c>
      <c r="B26" s="12" t="s">
        <v>50</v>
      </c>
      <c r="C26" s="45">
        <v>1000</v>
      </c>
      <c r="D26" s="46">
        <v>4893</v>
      </c>
      <c r="E26" s="45">
        <f t="shared" si="0"/>
        <v>489.29999999999995</v>
      </c>
      <c r="F26" s="45">
        <v>166</v>
      </c>
    </row>
    <row r="27" spans="1:6" s="5" customFormat="1" ht="21.6" customHeight="1">
      <c r="A27" s="11">
        <f>A26+1</f>
        <v>13</v>
      </c>
      <c r="B27" s="12" t="s">
        <v>51</v>
      </c>
      <c r="C27" s="45">
        <v>261000</v>
      </c>
      <c r="D27" s="46">
        <v>221746</v>
      </c>
      <c r="E27" s="45">
        <f t="shared" si="0"/>
        <v>84.960153256704984</v>
      </c>
      <c r="F27" s="45">
        <v>177</v>
      </c>
    </row>
    <row r="28" spans="1:6" s="5" customFormat="1" ht="21.6" customHeight="1">
      <c r="A28" s="8" t="s">
        <v>6</v>
      </c>
      <c r="B28" s="9" t="s">
        <v>25</v>
      </c>
      <c r="C28" s="45"/>
      <c r="D28" s="46"/>
      <c r="E28" s="45"/>
      <c r="F28" s="45"/>
    </row>
    <row r="29" spans="1:6" s="5" customFormat="1" ht="21.6" customHeight="1">
      <c r="A29" s="8" t="s">
        <v>52</v>
      </c>
      <c r="B29" s="9" t="s">
        <v>53</v>
      </c>
      <c r="C29" s="44">
        <v>250000</v>
      </c>
      <c r="D29" s="43">
        <v>410484</v>
      </c>
      <c r="E29" s="44">
        <f t="shared" si="0"/>
        <v>164.1936</v>
      </c>
      <c r="F29" s="44">
        <v>137</v>
      </c>
    </row>
    <row r="30" spans="1:6" s="5" customFormat="1" ht="21.6" customHeight="1">
      <c r="A30" s="11">
        <v>1</v>
      </c>
      <c r="B30" s="12" t="s">
        <v>54</v>
      </c>
      <c r="C30" s="53"/>
      <c r="D30" s="54"/>
      <c r="E30" s="53"/>
      <c r="F30" s="53"/>
    </row>
    <row r="31" spans="1:6" s="5" customFormat="1" ht="21.6" customHeight="1">
      <c r="A31" s="11">
        <f>A30+1</f>
        <v>2</v>
      </c>
      <c r="B31" s="12" t="s">
        <v>55</v>
      </c>
      <c r="C31" s="53"/>
      <c r="D31" s="54"/>
      <c r="E31" s="53"/>
      <c r="F31" s="53"/>
    </row>
    <row r="32" spans="1:6" s="5" customFormat="1" ht="21.6" customHeight="1">
      <c r="A32" s="11">
        <f>A31+1</f>
        <v>3</v>
      </c>
      <c r="B32" s="12" t="s">
        <v>56</v>
      </c>
      <c r="C32" s="53"/>
      <c r="D32" s="54"/>
      <c r="E32" s="53"/>
      <c r="F32" s="53"/>
    </row>
    <row r="33" spans="1:6" s="5" customFormat="1" ht="21.6" customHeight="1">
      <c r="A33" s="11">
        <f>A32+1</f>
        <v>4</v>
      </c>
      <c r="B33" s="12" t="s">
        <v>57</v>
      </c>
      <c r="C33" s="53"/>
      <c r="D33" s="54"/>
      <c r="E33" s="53"/>
      <c r="F33" s="53"/>
    </row>
    <row r="34" spans="1:6" s="5" customFormat="1" ht="21.6" customHeight="1">
      <c r="A34" s="11">
        <v>5</v>
      </c>
      <c r="B34" s="12" t="s">
        <v>58</v>
      </c>
      <c r="C34" s="53"/>
      <c r="D34" s="54"/>
      <c r="E34" s="53"/>
      <c r="F34" s="53"/>
    </row>
    <row r="35" spans="1:6" s="5" customFormat="1" ht="21.6" customHeight="1">
      <c r="A35" s="11">
        <v>6</v>
      </c>
      <c r="B35" s="55" t="s">
        <v>59</v>
      </c>
      <c r="C35" s="53"/>
      <c r="D35" s="54"/>
      <c r="E35" s="53"/>
      <c r="F35" s="53"/>
    </row>
    <row r="36" spans="1:6" s="5" customFormat="1" ht="21.6" customHeight="1">
      <c r="A36" s="8" t="s">
        <v>60</v>
      </c>
      <c r="B36" s="56" t="s">
        <v>18</v>
      </c>
      <c r="C36" s="53"/>
      <c r="D36" s="54"/>
      <c r="E36" s="53"/>
      <c r="F36" s="53"/>
    </row>
    <row r="37" spans="1:6" s="5" customFormat="1" ht="21" customHeight="1">
      <c r="A37" s="57" t="s">
        <v>4</v>
      </c>
      <c r="B37" s="58" t="s">
        <v>61</v>
      </c>
      <c r="C37" s="44">
        <v>12518853</v>
      </c>
      <c r="D37" s="44">
        <v>14228034</v>
      </c>
      <c r="E37" s="112">
        <f t="shared" si="0"/>
        <v>113.65285621614056</v>
      </c>
      <c r="F37" s="112">
        <v>99</v>
      </c>
    </row>
    <row r="38" spans="1:6" s="5" customFormat="1" ht="21" customHeight="1">
      <c r="A38" s="59">
        <v>1</v>
      </c>
      <c r="B38" s="60" t="s">
        <v>62</v>
      </c>
      <c r="C38" s="44"/>
      <c r="D38" s="61"/>
      <c r="E38" s="53"/>
      <c r="F38" s="53"/>
    </row>
    <row r="39" spans="1:6" s="5" customFormat="1" ht="21" customHeight="1">
      <c r="A39" s="62">
        <v>2</v>
      </c>
      <c r="B39" s="63" t="s">
        <v>63</v>
      </c>
      <c r="C39" s="64"/>
      <c r="D39" s="65"/>
      <c r="E39" s="64"/>
      <c r="F39" s="64"/>
    </row>
    <row r="40" spans="1:6" ht="15.95" customHeight="1">
      <c r="A40" s="98"/>
      <c r="B40" s="98"/>
      <c r="C40" s="98"/>
      <c r="D40" s="98"/>
      <c r="E40" s="98"/>
      <c r="F40" s="98"/>
    </row>
    <row r="41" spans="1:6" ht="22.5" customHeight="1">
      <c r="A41" s="5"/>
      <c r="B41" s="66"/>
      <c r="C41" s="5"/>
      <c r="D41" s="5"/>
      <c r="E41" s="5"/>
      <c r="F41" s="5"/>
    </row>
    <row r="42" spans="1:6" ht="18.75">
      <c r="A42" s="5"/>
      <c r="B42" s="66"/>
      <c r="C42" s="5"/>
      <c r="D42" s="5"/>
      <c r="E42" s="5"/>
      <c r="F42" s="5"/>
    </row>
    <row r="43" spans="1:6" ht="18.75">
      <c r="A43" s="67"/>
      <c r="B43" s="66"/>
      <c r="C43" s="5"/>
      <c r="D43" s="5"/>
      <c r="E43" s="5"/>
      <c r="F43" s="5"/>
    </row>
    <row r="44" spans="1:6" ht="18.75">
      <c r="A44" s="67"/>
      <c r="B44" s="66"/>
      <c r="C44" s="5"/>
      <c r="D44" s="5"/>
      <c r="E44" s="5"/>
      <c r="F44" s="5"/>
    </row>
  </sheetData>
  <mergeCells count="9">
    <mergeCell ref="A40:F40"/>
    <mergeCell ref="D1:F1"/>
    <mergeCell ref="A4:F4"/>
    <mergeCell ref="A5:C5"/>
    <mergeCell ref="A6:A7"/>
    <mergeCell ref="B6:B7"/>
    <mergeCell ref="C6:C7"/>
    <mergeCell ref="D6:D7"/>
    <mergeCell ref="E6:F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19" workbookViewId="0">
      <selection activeCell="E30" sqref="E30:F32"/>
    </sheetView>
  </sheetViews>
  <sheetFormatPr defaultColWidth="12.875" defaultRowHeight="15.75"/>
  <cols>
    <col min="1" max="1" width="7.25" style="3" customWidth="1"/>
    <col min="2" max="2" width="72.875" style="3" customWidth="1"/>
    <col min="3" max="4" width="15.25" style="3" customWidth="1"/>
    <col min="5" max="6" width="13.625" style="68" customWidth="1"/>
    <col min="7" max="16384" width="12.875" style="3"/>
  </cols>
  <sheetData>
    <row r="1" spans="1:6" ht="21" customHeight="1">
      <c r="A1" s="1" t="s">
        <v>30</v>
      </c>
      <c r="B1" s="1"/>
      <c r="C1" s="68"/>
      <c r="D1" s="18"/>
      <c r="E1" s="90" t="s">
        <v>64</v>
      </c>
      <c r="F1" s="90"/>
    </row>
    <row r="2" spans="1:6" ht="18.75">
      <c r="A2" s="1"/>
      <c r="B2" s="1"/>
      <c r="C2" s="68"/>
      <c r="D2" s="18"/>
      <c r="E2" s="29"/>
      <c r="F2" s="29"/>
    </row>
    <row r="3" spans="1:6">
      <c r="A3" s="108" t="s">
        <v>90</v>
      </c>
      <c r="B3" s="108"/>
      <c r="C3" s="108"/>
      <c r="D3" s="108"/>
      <c r="E3" s="108"/>
      <c r="F3" s="108"/>
    </row>
    <row r="4" spans="1:6">
      <c r="A4" s="91"/>
      <c r="B4" s="91"/>
      <c r="C4" s="91"/>
      <c r="D4" s="91"/>
      <c r="E4" s="91"/>
      <c r="F4" s="91"/>
    </row>
    <row r="5" spans="1:6" ht="19.5" customHeight="1">
      <c r="A5" s="69"/>
      <c r="B5" s="69"/>
      <c r="C5" s="5"/>
      <c r="D5" s="109" t="s">
        <v>0</v>
      </c>
      <c r="E5" s="109"/>
      <c r="F5" s="109"/>
    </row>
    <row r="6" spans="1:6" s="20" customFormat="1" ht="37.5" customHeight="1">
      <c r="A6" s="100" t="s">
        <v>1</v>
      </c>
      <c r="B6" s="101" t="s">
        <v>2</v>
      </c>
      <c r="C6" s="102" t="s">
        <v>20</v>
      </c>
      <c r="D6" s="104" t="s">
        <v>88</v>
      </c>
      <c r="E6" s="106" t="s">
        <v>21</v>
      </c>
      <c r="F6" s="107"/>
    </row>
    <row r="7" spans="1:6" s="20" customFormat="1" ht="49.5" customHeight="1">
      <c r="A7" s="100"/>
      <c r="B7" s="100"/>
      <c r="C7" s="103"/>
      <c r="D7" s="105"/>
      <c r="E7" s="35" t="s">
        <v>20</v>
      </c>
      <c r="F7" s="36" t="s">
        <v>22</v>
      </c>
    </row>
    <row r="8" spans="1:6" s="5" customFormat="1" ht="20.100000000000001" customHeight="1">
      <c r="A8" s="6"/>
      <c r="B8" s="70" t="s">
        <v>8</v>
      </c>
      <c r="C8" s="119">
        <v>12518853</v>
      </c>
      <c r="D8" s="119">
        <v>14101107.950999999</v>
      </c>
      <c r="E8" s="120">
        <f>D8/C8*100</f>
        <v>112.63897699733354</v>
      </c>
      <c r="F8" s="120">
        <v>98.417011155513194</v>
      </c>
    </row>
    <row r="9" spans="1:6" s="5" customFormat="1" ht="20.100000000000001" customHeight="1">
      <c r="A9" s="8" t="s">
        <v>3</v>
      </c>
      <c r="B9" s="71" t="s">
        <v>65</v>
      </c>
      <c r="C9" s="86">
        <v>10831669</v>
      </c>
      <c r="D9" s="86">
        <v>10550351.950999999</v>
      </c>
      <c r="E9" s="88">
        <f t="shared" ref="E9:E32" si="0">D9/C9*100</f>
        <v>97.402828234503829</v>
      </c>
      <c r="F9" s="88">
        <v>105.11721174573194</v>
      </c>
    </row>
    <row r="10" spans="1:6" s="5" customFormat="1" ht="20.100000000000001" customHeight="1">
      <c r="A10" s="8" t="s">
        <v>5</v>
      </c>
      <c r="B10" s="71" t="s">
        <v>66</v>
      </c>
      <c r="C10" s="86">
        <v>2539450</v>
      </c>
      <c r="D10" s="86">
        <v>2232352.9509999999</v>
      </c>
      <c r="E10" s="88">
        <f>D10/C10*100</f>
        <v>87.906946425407071</v>
      </c>
      <c r="F10" s="88">
        <v>118.22531948180119</v>
      </c>
    </row>
    <row r="11" spans="1:6" s="5" customFormat="1" ht="20.100000000000001" customHeight="1">
      <c r="A11" s="11">
        <v>1</v>
      </c>
      <c r="B11" s="55" t="s">
        <v>67</v>
      </c>
      <c r="C11" s="72"/>
      <c r="D11" s="72"/>
      <c r="E11" s="73"/>
      <c r="F11" s="73"/>
    </row>
    <row r="12" spans="1:6" s="16" customFormat="1" ht="48">
      <c r="A12" s="51">
        <v>2</v>
      </c>
      <c r="B12" s="74" t="s">
        <v>68</v>
      </c>
      <c r="C12" s="72"/>
      <c r="D12" s="72"/>
      <c r="E12" s="73"/>
      <c r="F12" s="73"/>
    </row>
    <row r="13" spans="1:6" s="5" customFormat="1" ht="20.100000000000001" customHeight="1">
      <c r="A13" s="11">
        <v>3</v>
      </c>
      <c r="B13" s="75" t="s">
        <v>69</v>
      </c>
      <c r="C13" s="72"/>
      <c r="D13" s="72"/>
      <c r="E13" s="73"/>
      <c r="F13" s="73"/>
    </row>
    <row r="14" spans="1:6" s="17" customFormat="1" ht="20.100000000000001" customHeight="1">
      <c r="A14" s="8" t="s">
        <v>6</v>
      </c>
      <c r="B14" s="71" t="s">
        <v>10</v>
      </c>
      <c r="C14" s="87">
        <v>8078547</v>
      </c>
      <c r="D14" s="87">
        <v>8314393</v>
      </c>
      <c r="E14" s="88">
        <v>102.91941112677812</v>
      </c>
      <c r="F14" s="88">
        <v>101.88372826853649</v>
      </c>
    </row>
    <row r="15" spans="1:6" s="5" customFormat="1" ht="20.100000000000001" customHeight="1">
      <c r="A15" s="8"/>
      <c r="B15" s="76" t="s">
        <v>70</v>
      </c>
      <c r="C15" s="72"/>
      <c r="D15" s="72"/>
      <c r="E15" s="73"/>
      <c r="F15" s="73"/>
    </row>
    <row r="16" spans="1:6" s="5" customFormat="1" ht="20.100000000000001" customHeight="1">
      <c r="A16" s="11">
        <v>1</v>
      </c>
      <c r="B16" s="76" t="s">
        <v>71</v>
      </c>
      <c r="C16" s="72">
        <v>3643184</v>
      </c>
      <c r="D16" s="72">
        <v>3667944</v>
      </c>
      <c r="E16" s="73">
        <v>100.67962529479708</v>
      </c>
      <c r="F16" s="73">
        <v>97.98327548861829</v>
      </c>
    </row>
    <row r="17" spans="1:6" s="5" customFormat="1" ht="20.100000000000001" customHeight="1">
      <c r="A17" s="11">
        <f>A16+1</f>
        <v>2</v>
      </c>
      <c r="B17" s="76" t="s">
        <v>72</v>
      </c>
      <c r="C17" s="72">
        <v>19269</v>
      </c>
      <c r="D17" s="72">
        <v>20438</v>
      </c>
      <c r="E17" s="73">
        <v>106.06673932222741</v>
      </c>
      <c r="F17" s="73">
        <v>95.752591569799037</v>
      </c>
    </row>
    <row r="18" spans="1:6" s="5" customFormat="1" ht="20.100000000000001" customHeight="1">
      <c r="A18" s="11">
        <f t="shared" ref="A18:A25" si="1">A17+1</f>
        <v>3</v>
      </c>
      <c r="B18" s="76" t="s">
        <v>73</v>
      </c>
      <c r="C18" s="72"/>
      <c r="D18" s="72"/>
      <c r="E18" s="73"/>
      <c r="F18" s="73"/>
    </row>
    <row r="19" spans="1:6" s="5" customFormat="1" ht="20.100000000000001" customHeight="1">
      <c r="A19" s="11">
        <f t="shared" si="1"/>
        <v>4</v>
      </c>
      <c r="B19" s="76" t="s">
        <v>74</v>
      </c>
      <c r="C19" s="72"/>
      <c r="D19" s="72"/>
      <c r="E19" s="73"/>
      <c r="F19" s="73"/>
    </row>
    <row r="20" spans="1:6" s="5" customFormat="1" ht="20.100000000000001" customHeight="1">
      <c r="A20" s="11">
        <f t="shared" si="1"/>
        <v>5</v>
      </c>
      <c r="B20" s="76" t="s">
        <v>75</v>
      </c>
      <c r="C20" s="72"/>
      <c r="D20" s="72"/>
      <c r="E20" s="73"/>
      <c r="F20" s="73"/>
    </row>
    <row r="21" spans="1:6" s="5" customFormat="1" ht="20.100000000000001" customHeight="1">
      <c r="A21" s="11">
        <f t="shared" si="1"/>
        <v>6</v>
      </c>
      <c r="B21" s="76" t="s">
        <v>76</v>
      </c>
      <c r="C21" s="72"/>
      <c r="D21" s="72"/>
      <c r="E21" s="73"/>
      <c r="F21" s="73"/>
    </row>
    <row r="22" spans="1:6" s="5" customFormat="1" ht="20.100000000000001" customHeight="1">
      <c r="A22" s="11">
        <f t="shared" si="1"/>
        <v>7</v>
      </c>
      <c r="B22" s="76" t="s">
        <v>77</v>
      </c>
      <c r="C22" s="72"/>
      <c r="D22" s="72"/>
      <c r="E22" s="73"/>
      <c r="F22" s="73"/>
    </row>
    <row r="23" spans="1:6" s="5" customFormat="1" ht="20.100000000000001" customHeight="1">
      <c r="A23" s="11">
        <f t="shared" si="1"/>
        <v>8</v>
      </c>
      <c r="B23" s="76" t="s">
        <v>78</v>
      </c>
      <c r="C23" s="72"/>
      <c r="D23" s="72"/>
      <c r="E23" s="73"/>
      <c r="F23" s="73"/>
    </row>
    <row r="24" spans="1:6" s="5" customFormat="1" ht="20.100000000000001" customHeight="1">
      <c r="A24" s="11">
        <f t="shared" si="1"/>
        <v>9</v>
      </c>
      <c r="B24" s="76" t="s">
        <v>79</v>
      </c>
      <c r="C24" s="72"/>
      <c r="D24" s="72"/>
      <c r="E24" s="73"/>
      <c r="F24" s="73"/>
    </row>
    <row r="25" spans="1:6" s="5" customFormat="1" ht="20.100000000000001" customHeight="1">
      <c r="A25" s="11">
        <f t="shared" si="1"/>
        <v>10</v>
      </c>
      <c r="B25" s="76" t="s">
        <v>80</v>
      </c>
      <c r="C25" s="72"/>
      <c r="D25" s="72"/>
      <c r="E25" s="73"/>
      <c r="F25" s="73"/>
    </row>
    <row r="26" spans="1:6" s="5" customFormat="1" ht="20.100000000000001" customHeight="1">
      <c r="A26" s="77" t="s">
        <v>52</v>
      </c>
      <c r="B26" s="78" t="s">
        <v>11</v>
      </c>
      <c r="C26" s="87">
        <v>3700</v>
      </c>
      <c r="D26" s="87">
        <v>2306</v>
      </c>
      <c r="E26" s="88">
        <f t="shared" si="0"/>
        <v>62.324324324324323</v>
      </c>
      <c r="F26" s="88">
        <v>138.66506313890559</v>
      </c>
    </row>
    <row r="27" spans="1:6" s="5" customFormat="1" ht="20.100000000000001" customHeight="1">
      <c r="A27" s="8" t="s">
        <v>60</v>
      </c>
      <c r="B27" s="71" t="s">
        <v>12</v>
      </c>
      <c r="C27" s="87">
        <v>1300</v>
      </c>
      <c r="D27" s="87">
        <v>1300</v>
      </c>
      <c r="E27" s="88">
        <f t="shared" si="0"/>
        <v>100</v>
      </c>
      <c r="F27" s="88">
        <v>100</v>
      </c>
    </row>
    <row r="28" spans="1:6" s="5" customFormat="1" ht="20.100000000000001" customHeight="1">
      <c r="A28" s="8" t="s">
        <v>81</v>
      </c>
      <c r="B28" s="71" t="s">
        <v>13</v>
      </c>
      <c r="C28" s="87">
        <v>208672</v>
      </c>
      <c r="D28" s="87"/>
      <c r="E28" s="88"/>
      <c r="F28" s="88"/>
    </row>
    <row r="29" spans="1:6" s="5" customFormat="1" ht="18.75">
      <c r="A29" s="79" t="s">
        <v>4</v>
      </c>
      <c r="B29" s="80" t="s">
        <v>82</v>
      </c>
      <c r="C29" s="86">
        <f>C30+C31+C32</f>
        <v>1701738</v>
      </c>
      <c r="D29" s="86">
        <v>1709416</v>
      </c>
      <c r="E29" s="88">
        <f t="shared" si="0"/>
        <v>100.45118578770644</v>
      </c>
      <c r="F29" s="88">
        <v>101.58495317541511</v>
      </c>
    </row>
    <row r="30" spans="1:6" s="81" customFormat="1" ht="20.100000000000001" customHeight="1">
      <c r="A30" s="14">
        <v>1</v>
      </c>
      <c r="B30" s="76" t="s">
        <v>83</v>
      </c>
      <c r="C30" s="13">
        <v>14554</v>
      </c>
      <c r="D30" s="13">
        <v>10109</v>
      </c>
      <c r="E30" s="73">
        <v>69.458568091246391</v>
      </c>
      <c r="F30" s="73">
        <v>1.0287253279326174</v>
      </c>
    </row>
    <row r="31" spans="1:6" s="82" customFormat="1" ht="20.100000000000001" customHeight="1">
      <c r="A31" s="14">
        <v>2</v>
      </c>
      <c r="B31" s="76" t="s">
        <v>84</v>
      </c>
      <c r="C31" s="72">
        <v>1626911</v>
      </c>
      <c r="D31" s="13">
        <v>1465704</v>
      </c>
      <c r="E31" s="115">
        <v>90.091221953751628</v>
      </c>
      <c r="F31" s="115">
        <v>106.1349318276968</v>
      </c>
    </row>
    <row r="32" spans="1:6" s="81" customFormat="1" ht="20.100000000000001" customHeight="1">
      <c r="A32" s="83">
        <v>3</v>
      </c>
      <c r="B32" s="84" t="s">
        <v>85</v>
      </c>
      <c r="C32" s="116">
        <v>60273</v>
      </c>
      <c r="D32" s="117">
        <v>233603</v>
      </c>
      <c r="E32" s="118">
        <v>387.57486768536495</v>
      </c>
      <c r="F32" s="118">
        <v>111.09004639023534</v>
      </c>
    </row>
    <row r="33" spans="1:6" ht="19.5" customHeight="1">
      <c r="A33" s="16"/>
      <c r="B33" s="16"/>
      <c r="C33" s="5"/>
      <c r="D33" s="5"/>
      <c r="E33" s="85"/>
      <c r="F33" s="85"/>
    </row>
    <row r="34" spans="1:6" ht="18.75" customHeight="1">
      <c r="A34" s="16"/>
      <c r="B34" s="16"/>
      <c r="C34" s="5"/>
      <c r="D34" s="5"/>
    </row>
    <row r="35" spans="1:6" ht="18.75">
      <c r="A35" s="5"/>
      <c r="B35" s="5"/>
      <c r="C35" s="5"/>
      <c r="D35" s="5"/>
    </row>
    <row r="36" spans="1:6" ht="18.75">
      <c r="A36" s="5"/>
      <c r="B36" s="5"/>
      <c r="C36" s="5"/>
      <c r="D36" s="5"/>
    </row>
    <row r="37" spans="1:6" ht="18.75">
      <c r="A37" s="5"/>
      <c r="B37" s="5"/>
      <c r="C37" s="5"/>
      <c r="D37" s="5"/>
    </row>
    <row r="38" spans="1:6" ht="18.75">
      <c r="A38" s="5"/>
      <c r="B38" s="5"/>
      <c r="C38" s="5"/>
      <c r="D38" s="5"/>
    </row>
  </sheetData>
  <mergeCells count="9">
    <mergeCell ref="E1:F1"/>
    <mergeCell ref="A3:F3"/>
    <mergeCell ref="A4:F4"/>
    <mergeCell ref="D5:F5"/>
    <mergeCell ref="A6:A7"/>
    <mergeCell ref="B6:B7"/>
    <mergeCell ref="C6:C7"/>
    <mergeCell ref="D6:D7"/>
    <mergeCell ref="E6:F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5F69A1-DFB1-49A6-BCA5-D4062F3EC2E9}">
  <ds:schemaRefs>
    <ds:schemaRef ds:uri="http://schemas.microsoft.com/sharepoint/v3/contenttype/forms"/>
  </ds:schemaRefs>
</ds:datastoreItem>
</file>

<file path=customXml/itemProps2.xml><?xml version="1.0" encoding="utf-8"?>
<ds:datastoreItem xmlns:ds="http://schemas.openxmlformats.org/officeDocument/2006/customXml" ds:itemID="{F856151B-54DB-4FCF-8E67-AC919E6B70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59</vt:lpstr>
      <vt:lpstr>60</vt:lpstr>
      <vt:lpstr>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dcterms:created xsi:type="dcterms:W3CDTF">2018-08-22T07:49:45Z</dcterms:created>
  <dcterms:modified xsi:type="dcterms:W3CDTF">2022-01-24T07:57:55Z</dcterms:modified>
</cp:coreProperties>
</file>